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duzh-my.sharepoint.com/personal/erich_mattes_bsdpz_ch/Documents/B und Q im Detailhandel/Notenrechner/Italienisch/"/>
    </mc:Choice>
  </mc:AlternateContent>
  <bookViews>
    <workbookView xWindow="3435" yWindow="2010" windowWidth="23280" windowHeight="1221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I18" i="1"/>
  <c r="K12" i="1" l="1"/>
  <c r="K20" i="1" l="1"/>
  <c r="I24" i="1"/>
  <c r="I23" i="1"/>
  <c r="I22" i="1"/>
  <c r="K16" i="1" l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<sst xmlns="http://schemas.openxmlformats.org/spreadsheetml/2006/main" count="37" uniqueCount="37">
  <si>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Tutte le rami tranne: After-Sales Automobile, Landi, Alimentari</t>
  </si>
  <si>
    <t>L'editore non si assume alcune responsabilità per questa tabella.</t>
  </si>
  <si>
    <t>PQ 2025</t>
  </si>
  <si>
    <t>Si può scrivere solo nelle caselle bianche!</t>
  </si>
  <si>
    <t>Campi di qualificazione</t>
  </si>
  <si>
    <t xml:space="preserve"> 1. semestre</t>
  </si>
  <si>
    <t xml:space="preserve"> 2. semestre</t>
  </si>
  <si>
    <t xml:space="preserve"> 3. semestre</t>
  </si>
  <si>
    <t xml:space="preserve"> 4. semestre</t>
  </si>
  <si>
    <t xml:space="preserve"> 5. semestre</t>
  </si>
  <si>
    <t xml:space="preserve"> 6. semestre</t>
  </si>
  <si>
    <t>Note dell'esame</t>
  </si>
  <si>
    <t>Certificato delle note</t>
  </si>
  <si>
    <t xml:space="preserve"> B. Conoscenze professionali (30%)</t>
  </si>
  <si>
    <t xml:space="preserve"> C. Cultura generale (10%)</t>
  </si>
  <si>
    <t xml:space="preserve"> 1) Nota scolastica: 33.3%</t>
  </si>
  <si>
    <t xml:space="preserve"> a. Formazione professionale pratica: 25%</t>
  </si>
  <si>
    <t>Calcolatore PQ Impiegato/Impiegata del commercio al dettaglio</t>
  </si>
  <si>
    <t xml:space="preserve"> Nota complessiva</t>
  </si>
  <si>
    <t xml:space="preserve"> 3) Schlussprüfung (orale): 33.3%</t>
  </si>
  <si>
    <r>
      <t xml:space="preserve"> </t>
    </r>
    <r>
      <rPr>
        <b/>
        <sz val="10"/>
        <rFont val="Arial Black"/>
        <family val="2"/>
      </rPr>
      <t>Resultati audit</t>
    </r>
  </si>
  <si>
    <t xml:space="preserve"> 2) Lavoro d' approfondimento: 33.3%</t>
  </si>
  <si>
    <t xml:space="preserve"> b. Insegnamento delle conoscenze professionali: 50%</t>
  </si>
  <si>
    <t>Basis: BiVo DHF 18. Mai 2021 (Stand am 01. August 2022)</t>
  </si>
  <si>
    <t xml:space="preserve"> A. Lavoro pratico (30% / nota determinante)</t>
  </si>
  <si>
    <t>1) Creazione e organizzazione delle relazioni con i clienti (CCO A) e acquisizione, introduzione e ulteriore sviluppo di conoscenze su prodotti e servizi (CCO C): 50%</t>
  </si>
  <si>
    <t>2) Gestione e presentazione di prodotti e servizi (CCO B): 20%</t>
  </si>
  <si>
    <r>
      <t xml:space="preserve">3) Creazione di esperienze di acquisto (CCO E) </t>
    </r>
    <r>
      <rPr>
        <sz val="10"/>
        <rFont val="Arial Black"/>
        <family val="2"/>
      </rPr>
      <t>o</t>
    </r>
    <r>
      <rPr>
        <sz val="10"/>
        <rFont val="Arial"/>
        <family val="2"/>
      </rPr>
      <t xml:space="preserve"> gestione di negozi online (CCO F): 30%</t>
    </r>
  </si>
  <si>
    <t xml:space="preserve"> 1) Creazione e organizzazione delle relazioni con i clienti (CCO A): 50%</t>
  </si>
  <si>
    <t xml:space="preserve"> 2) Gestione e presentazione di prodotti e servizi (CCO B): 25%</t>
  </si>
  <si>
    <t xml:space="preserve"> 3) Interazione nell'azienda e nel ramo (CCO D): 25%</t>
  </si>
  <si>
    <t xml:space="preserve"> D. Nota dei luoghi di formazione (30%)</t>
  </si>
  <si>
    <t xml:space="preserve"> c. Corsi interaziendali: 25%</t>
  </si>
  <si>
    <t xml:space="preserve"> Lavoro pratico</t>
  </si>
  <si>
    <t>Nota complessiva e la nota lavoro pratico devono essere almeno pari a 4.0</t>
  </si>
  <si>
    <t>Note dei luoghi 
di formazione</t>
  </si>
  <si>
    <t>Note dei luoghi di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</si>
</sst>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 Black"/>
      <family val="2"/>
    </font>
    <font>
      <b/>
      <sz val="12"/>
      <name val="Arial Black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164" fontId="2" fillId="2" borderId="13" xfId="0" applyNumberFormat="1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164" fontId="5" fillId="0" borderId="0" xfId="0" applyNumberFormat="1" applyFont="1" applyBorder="1" applyAlignment="1" applyProtection="1">
      <alignment horizontal="left" vertical="top"/>
    </xf>
    <xf numFmtId="0" fontId="5" fillId="0" borderId="0" xfId="0" applyFont="1"/>
    <xf numFmtId="0" fontId="6" fillId="0" borderId="5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 applyProtection="1">
      <alignment vertical="center"/>
    </xf>
    <xf numFmtId="164" fontId="7" fillId="3" borderId="16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164" fontId="2" fillId="2" borderId="9" xfId="0" applyNumberFormat="1" applyFont="1" applyFill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6" fillId="3" borderId="9" xfId="0" applyNumberFormat="1" applyFont="1" applyFill="1" applyBorder="1" applyAlignment="1" applyProtection="1">
      <alignment horizontal="center" textRotation="90" wrapText="1"/>
    </xf>
    <xf numFmtId="0" fontId="6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164" fontId="6" fillId="6" borderId="15" xfId="0" applyNumberFormat="1" applyFont="1" applyFill="1" applyBorder="1" applyAlignment="1" applyProtection="1">
      <alignment horizontal="center" vertical="center"/>
    </xf>
    <xf numFmtId="164" fontId="6" fillId="6" borderId="17" xfId="0" applyNumberFormat="1" applyFont="1" applyFill="1" applyBorder="1" applyAlignment="1" applyProtection="1">
      <alignment horizontal="center" vertical="center"/>
    </xf>
    <xf numFmtId="164" fontId="6" fillId="6" borderId="18" xfId="0" applyNumberFormat="1" applyFont="1" applyFill="1" applyBorder="1" applyAlignment="1" applyProtection="1">
      <alignment horizontal="center" vertical="center"/>
    </xf>
    <xf numFmtId="164" fontId="6" fillId="6" borderId="19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5" xfId="0" applyNumberFormat="1" applyFont="1" applyFill="1" applyBorder="1" applyAlignment="1" applyProtection="1">
      <alignment horizontal="center" vertical="center"/>
    </xf>
    <xf numFmtId="164" fontId="2" fillId="7" borderId="15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left" vertical="center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6" fillId="0" borderId="2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164" fontId="6" fillId="0" borderId="10" xfId="0" applyNumberFormat="1" applyFont="1" applyBorder="1" applyAlignment="1">
      <alignment horizontal="center" textRotation="90"/>
    </xf>
    <xf numFmtId="164" fontId="6" fillId="3" borderId="5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6" fillId="4" borderId="17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2" fillId="6" borderId="17" xfId="0" applyFont="1" applyFill="1" applyBorder="1" applyAlignment="1" applyProtection="1">
      <alignment horizontal="center" vertical="center"/>
    </xf>
    <xf numFmtId="0" fontId="12" fillId="6" borderId="18" xfId="0" applyFont="1" applyFill="1" applyBorder="1" applyAlignment="1" applyProtection="1">
      <alignment horizontal="center" vertical="center"/>
    </xf>
    <xf numFmtId="0" fontId="12" fillId="6" borderId="19" xfId="0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center" textRotation="90"/>
    </xf>
    <xf numFmtId="0" fontId="6" fillId="0" borderId="9" xfId="0" applyFont="1" applyBorder="1" applyAlignment="1" applyProtection="1">
      <alignment horizontal="center" textRotation="90"/>
    </xf>
    <xf numFmtId="164" fontId="2" fillId="2" borderId="4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A10" zoomScale="112" zoomScaleNormal="112" workbookViewId="0">
      <selection activeCell="D24" sqref="D24"/>
    </sheetView>
  </sheetViews>
  <sheetFormatPr baseColWidth="10" defaultColWidth="11.42578125" defaultRowHeight="15"/>
  <cols>
    <col min="1" max="1" width="3.42578125" customWidth="1"/>
    <col min="2" max="2" width="61.140625" customWidth="1"/>
    <col min="3" max="10" width="6.5703125" customWidth="1"/>
    <col min="11" max="11" width="12.5703125" customWidth="1"/>
  </cols>
  <sheetData>
    <row r="1" spans="1:13" s="18" customFormat="1" ht="24.75">
      <c r="A1"/>
      <c r="B1" s="82" t="s">
        <v>17</v>
      </c>
      <c r="C1" s="16"/>
      <c r="D1" s="16"/>
      <c r="E1" s="16"/>
      <c r="F1" s="16"/>
      <c r="G1" s="16"/>
      <c r="H1" s="16"/>
      <c r="I1" s="72" t="s">
        <v>2</v>
      </c>
      <c r="J1" s="17"/>
      <c r="K1" s="17"/>
      <c r="L1" s="16"/>
    </row>
    <row r="2" spans="1:13" s="18" customFormat="1" ht="24.75">
      <c r="A2"/>
      <c r="B2" s="70" t="s">
        <v>0</v>
      </c>
      <c r="C2" s="16"/>
      <c r="D2" s="16"/>
      <c r="E2" s="16"/>
      <c r="F2" s="16"/>
      <c r="G2" s="16"/>
      <c r="H2" s="16"/>
      <c r="I2" s="15"/>
      <c r="J2" s="17"/>
      <c r="K2" s="17"/>
      <c r="L2" s="16"/>
    </row>
    <row r="3" spans="1:13">
      <c r="B3" s="71" t="s">
        <v>1</v>
      </c>
      <c r="C3" s="68"/>
      <c r="D3" s="69"/>
      <c r="E3" s="69"/>
      <c r="F3" s="69"/>
      <c r="G3" s="35"/>
      <c r="H3" s="35"/>
      <c r="I3" s="87"/>
      <c r="J3" s="88"/>
      <c r="K3" s="88"/>
      <c r="L3" s="24"/>
    </row>
    <row r="4" spans="1:13">
      <c r="B4" s="22"/>
      <c r="C4" s="23"/>
      <c r="D4" s="24"/>
      <c r="E4" s="24"/>
      <c r="F4" s="24"/>
      <c r="G4" s="35"/>
      <c r="H4" s="35"/>
      <c r="I4" s="24"/>
      <c r="J4" s="25"/>
      <c r="K4" s="25"/>
      <c r="L4" s="24"/>
    </row>
    <row r="5" spans="1:13" ht="18.75">
      <c r="B5" s="28" t="s">
        <v>3</v>
      </c>
      <c r="C5" s="29"/>
      <c r="D5" s="29"/>
      <c r="E5" s="29"/>
      <c r="F5" s="29"/>
      <c r="G5" s="29"/>
      <c r="H5" s="29"/>
      <c r="I5" s="29"/>
      <c r="J5" s="29"/>
      <c r="K5" s="30"/>
      <c r="L5" s="26"/>
      <c r="M5" s="27"/>
    </row>
    <row r="6" spans="1:13" ht="15.75" thickBot="1">
      <c r="B6" s="24"/>
      <c r="C6" s="24"/>
      <c r="D6" s="24"/>
      <c r="E6" s="24"/>
      <c r="F6" s="24"/>
      <c r="G6" s="35"/>
      <c r="H6" s="35"/>
      <c r="I6" s="2"/>
      <c r="J6" s="24"/>
      <c r="K6" s="1"/>
      <c r="L6" s="20"/>
    </row>
    <row r="7" spans="1:13" s="18" customFormat="1" ht="45" customHeight="1">
      <c r="A7"/>
      <c r="B7" s="73" t="s">
        <v>4</v>
      </c>
      <c r="C7" s="93" t="s">
        <v>35</v>
      </c>
      <c r="D7" s="94"/>
      <c r="E7" s="94"/>
      <c r="F7" s="95"/>
      <c r="G7" s="36"/>
      <c r="H7" s="37"/>
      <c r="I7" s="96" t="s">
        <v>36</v>
      </c>
      <c r="J7" s="19"/>
      <c r="K7" s="77" t="s">
        <v>12</v>
      </c>
      <c r="L7" s="16"/>
    </row>
    <row r="8" spans="1:13" ht="120.75" customHeight="1" thickBot="1">
      <c r="B8" s="3"/>
      <c r="C8" s="74" t="s">
        <v>5</v>
      </c>
      <c r="D8" s="74" t="s">
        <v>6</v>
      </c>
      <c r="E8" s="74" t="s">
        <v>7</v>
      </c>
      <c r="F8" s="75" t="s">
        <v>8</v>
      </c>
      <c r="G8" s="75" t="s">
        <v>9</v>
      </c>
      <c r="H8" s="75" t="s">
        <v>10</v>
      </c>
      <c r="I8" s="97"/>
      <c r="J8" s="76" t="s">
        <v>11</v>
      </c>
      <c r="K8" s="52"/>
      <c r="L8" s="4"/>
    </row>
    <row r="9" spans="1:13" s="31" customFormat="1" ht="15.75" thickBot="1">
      <c r="B9" s="92" t="s">
        <v>24</v>
      </c>
      <c r="C9" s="63"/>
      <c r="D9" s="9"/>
      <c r="E9" s="9"/>
      <c r="F9" s="9"/>
      <c r="G9" s="39"/>
      <c r="H9" s="39"/>
      <c r="I9" s="6"/>
      <c r="J9" s="14"/>
      <c r="K9" s="14"/>
      <c r="L9" s="32"/>
    </row>
    <row r="10" spans="1:13" s="31" customFormat="1" ht="39" thickBot="1">
      <c r="B10" s="8" t="s">
        <v>25</v>
      </c>
      <c r="C10" s="11"/>
      <c r="D10" s="9"/>
      <c r="E10" s="9"/>
      <c r="F10" s="9"/>
      <c r="G10" s="39"/>
      <c r="H10" s="39"/>
      <c r="I10" s="10"/>
      <c r="J10" s="34"/>
      <c r="K10" s="14"/>
      <c r="L10" s="32"/>
    </row>
    <row r="11" spans="1:13" s="31" customFormat="1" ht="15.75" thickBot="1">
      <c r="B11" s="8" t="s">
        <v>26</v>
      </c>
      <c r="C11" s="11"/>
      <c r="D11" s="39"/>
      <c r="E11" s="39"/>
      <c r="F11" s="39"/>
      <c r="G11" s="39"/>
      <c r="H11" s="44"/>
      <c r="I11" s="40"/>
      <c r="J11" s="21"/>
      <c r="K11" s="44"/>
    </row>
    <row r="12" spans="1:13" s="47" customFormat="1" ht="28.5" thickBot="1">
      <c r="B12" s="78" t="s">
        <v>27</v>
      </c>
      <c r="C12" s="50"/>
      <c r="D12" s="45"/>
      <c r="E12" s="45"/>
      <c r="F12" s="45"/>
      <c r="G12" s="45"/>
      <c r="H12" s="43"/>
      <c r="I12" s="46"/>
      <c r="J12" s="21"/>
      <c r="K12" s="38">
        <f>ROUND(IF(SUM(J10:J12)&gt;0,SUM(J10*0.5,J11*0.2,J12*0.3),"0.0"),1)</f>
        <v>0</v>
      </c>
      <c r="L12" s="32"/>
    </row>
    <row r="13" spans="1:13" s="31" customFormat="1" ht="15.75" thickBot="1">
      <c r="B13" s="73" t="s">
        <v>13</v>
      </c>
      <c r="C13" s="11"/>
      <c r="D13" s="9"/>
      <c r="E13" s="39"/>
      <c r="F13" s="39"/>
      <c r="G13" s="39"/>
      <c r="H13" s="39"/>
      <c r="I13" s="10"/>
      <c r="J13" s="11"/>
      <c r="K13" s="7"/>
      <c r="L13" s="32"/>
    </row>
    <row r="14" spans="1:13" s="31" customFormat="1" ht="21" customHeight="1" thickBot="1">
      <c r="B14" s="78" t="s">
        <v>28</v>
      </c>
      <c r="C14" s="11"/>
      <c r="D14" s="60"/>
      <c r="E14" s="39"/>
      <c r="F14" s="39"/>
      <c r="G14" s="39"/>
      <c r="H14" s="39"/>
      <c r="I14" s="10"/>
      <c r="J14" s="34"/>
      <c r="K14" s="98"/>
      <c r="L14" s="48"/>
    </row>
    <row r="15" spans="1:13" s="47" customFormat="1" ht="15.75" thickBot="1">
      <c r="B15" s="78" t="s">
        <v>29</v>
      </c>
      <c r="C15" s="11"/>
      <c r="D15" s="39"/>
      <c r="E15" s="39"/>
      <c r="F15" s="39"/>
      <c r="G15" s="39"/>
      <c r="H15" s="39"/>
      <c r="I15" s="40"/>
      <c r="J15" s="49"/>
      <c r="K15" s="41"/>
      <c r="L15" s="32"/>
    </row>
    <row r="16" spans="1:13" s="31" customFormat="1" ht="15.75" thickBot="1">
      <c r="B16" s="78" t="s">
        <v>30</v>
      </c>
      <c r="C16" s="50"/>
      <c r="D16" s="45"/>
      <c r="E16" s="45"/>
      <c r="F16" s="45"/>
      <c r="G16" s="45"/>
      <c r="H16" s="43"/>
      <c r="I16" s="46"/>
      <c r="J16" s="49"/>
      <c r="K16" s="42">
        <f>ROUND(IF(SUM(J14:J16)&gt;0,SUM(J14*0.5,J15*0.25,J16*0.25),"0.0"),1)</f>
        <v>0</v>
      </c>
      <c r="L16" s="32"/>
    </row>
    <row r="17" spans="2:16" s="31" customFormat="1" ht="15.75" thickBot="1">
      <c r="B17" s="79" t="s">
        <v>14</v>
      </c>
      <c r="C17" s="63"/>
      <c r="D17" s="5"/>
      <c r="E17" s="9"/>
      <c r="F17" s="9"/>
      <c r="G17" s="39"/>
      <c r="H17" s="39"/>
      <c r="I17" s="10"/>
      <c r="J17" s="14"/>
      <c r="K17" s="14"/>
      <c r="L17" s="32"/>
    </row>
    <row r="18" spans="2:16" s="31" customFormat="1" ht="15.75" thickBot="1">
      <c r="B18" s="12" t="s">
        <v>15</v>
      </c>
      <c r="C18" s="64"/>
      <c r="D18" s="51"/>
      <c r="E18" s="51"/>
      <c r="F18" s="51"/>
      <c r="G18" s="51"/>
      <c r="H18" s="39"/>
      <c r="I18" s="62" t="str">
        <f>IF(SUM(C18:H18),ROUND(2*AVERAGE(C18:H18),0)/2,"")</f>
        <v/>
      </c>
      <c r="J18" s="44"/>
      <c r="K18" s="14"/>
      <c r="L18" s="32"/>
    </row>
    <row r="19" spans="2:16" s="31" customFormat="1" ht="15.75" thickBot="1">
      <c r="B19" s="12" t="s">
        <v>21</v>
      </c>
      <c r="C19" s="11"/>
      <c r="D19" s="39"/>
      <c r="E19" s="39"/>
      <c r="F19" s="39"/>
      <c r="G19" s="39"/>
      <c r="H19" s="44"/>
      <c r="I19" s="40"/>
      <c r="J19" s="49"/>
      <c r="K19" s="44"/>
      <c r="N19" s="33"/>
    </row>
    <row r="20" spans="2:16" s="47" customFormat="1" ht="15.75" thickBot="1">
      <c r="B20" s="12" t="s">
        <v>19</v>
      </c>
      <c r="C20" s="50"/>
      <c r="D20" s="45"/>
      <c r="E20" s="45"/>
      <c r="F20" s="45"/>
      <c r="G20" s="45"/>
      <c r="H20" s="43"/>
      <c r="I20" s="46"/>
      <c r="J20" s="65"/>
      <c r="K20" s="42">
        <f>ROUND(IF(SUM(I18,J19,J20)&gt;0,AVERAGE(I18,J19,J20),"0.0"),1)</f>
        <v>0</v>
      </c>
      <c r="L20" s="48"/>
      <c r="N20" s="33"/>
    </row>
    <row r="21" spans="2:16" s="31" customFormat="1" ht="15.75" thickBot="1">
      <c r="B21" s="92" t="s">
        <v>31</v>
      </c>
      <c r="C21" s="11"/>
      <c r="D21" s="39"/>
      <c r="E21" s="9"/>
      <c r="F21" s="9"/>
      <c r="G21" s="39"/>
      <c r="H21" s="39"/>
      <c r="I21" s="10"/>
      <c r="J21" s="14"/>
      <c r="K21" s="14"/>
      <c r="L21" s="32"/>
      <c r="O21" s="33"/>
    </row>
    <row r="22" spans="2:16" s="31" customFormat="1" ht="15.75" thickBot="1">
      <c r="B22" s="80" t="s">
        <v>16</v>
      </c>
      <c r="C22" s="11"/>
      <c r="D22" s="51"/>
      <c r="E22" s="39"/>
      <c r="F22" s="51"/>
      <c r="G22" s="39"/>
      <c r="H22" s="51"/>
      <c r="I22" s="62" t="str">
        <f>IF(SUM(C22:H22),ROUND(2*AVERAGE(C22:H22),0)/2,"")</f>
        <v/>
      </c>
      <c r="J22" s="44"/>
      <c r="K22" s="14"/>
      <c r="L22" s="32"/>
      <c r="P22" s="33"/>
    </row>
    <row r="23" spans="2:16" s="31" customFormat="1" ht="15.75" thickBot="1">
      <c r="B23" s="80" t="s">
        <v>22</v>
      </c>
      <c r="C23" s="64"/>
      <c r="D23" s="51"/>
      <c r="E23" s="51"/>
      <c r="F23" s="66"/>
      <c r="G23" s="51"/>
      <c r="H23" s="67"/>
      <c r="I23" s="62" t="str">
        <f>IF(SUM(C23:H23),ROUND(2*AVERAGE(C23:H23),0)/2,"")</f>
        <v/>
      </c>
      <c r="J23" s="44"/>
      <c r="K23" s="44"/>
      <c r="L23" s="48"/>
    </row>
    <row r="24" spans="2:16" s="31" customFormat="1" ht="15.75" thickBot="1">
      <c r="B24" s="12" t="s">
        <v>32</v>
      </c>
      <c r="C24" s="50"/>
      <c r="D24" s="51"/>
      <c r="E24" s="45"/>
      <c r="F24" s="51"/>
      <c r="G24" s="39"/>
      <c r="H24" s="51"/>
      <c r="I24" s="62" t="str">
        <f>IF(SUM(C24:H24),ROUND(2*AVERAGE(C24:H24),0)/2,"")</f>
        <v/>
      </c>
      <c r="J24" s="13"/>
      <c r="K24" s="42">
        <f>ROUND(IF(SUM(I22:I24)&gt;0,SUM(I22*0.25,I23*0.5,I24*0.25),"0.0"),1)</f>
        <v>0</v>
      </c>
      <c r="L24" s="48"/>
    </row>
    <row r="25" spans="2:16" s="54" customFormat="1" ht="15.75" thickBot="1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48"/>
    </row>
    <row r="26" spans="2:16" s="31" customFormat="1" ht="15.75" thickBot="1">
      <c r="B26" s="83" t="s">
        <v>18</v>
      </c>
      <c r="C26" s="57"/>
      <c r="D26" s="58"/>
      <c r="E26" s="58"/>
      <c r="F26" s="58"/>
      <c r="G26" s="58"/>
      <c r="H26" s="58"/>
      <c r="I26" s="58"/>
      <c r="J26" s="59"/>
      <c r="K26" s="56" t="str">
        <f>IF(SUM(K12,K16,K20,K24)&gt;0,ROUND(SUM(K12*0.3,K16*0.3,K20*0.1,,K24*0.3),1),"")</f>
        <v/>
      </c>
      <c r="L26" s="32"/>
    </row>
    <row r="27" spans="2:16" ht="15.75" thickBot="1">
      <c r="B27" s="83" t="s">
        <v>33</v>
      </c>
      <c r="C27" s="57"/>
      <c r="D27" s="58"/>
      <c r="E27" s="58"/>
      <c r="F27" s="58"/>
      <c r="G27" s="58"/>
      <c r="H27" s="58"/>
      <c r="I27" s="58"/>
      <c r="J27" s="59"/>
      <c r="K27" s="61">
        <f>K12</f>
        <v>0</v>
      </c>
      <c r="L27" s="24"/>
    </row>
    <row r="28" spans="2:16" ht="15.75" thickBot="1">
      <c r="B28" s="84" t="s">
        <v>20</v>
      </c>
      <c r="C28" s="89" t="str">
        <f>IF(AND(K12&gt;=4,K26&gt;=4),"superato","non superato")</f>
        <v>non superato</v>
      </c>
      <c r="D28" s="90"/>
      <c r="E28" s="90"/>
      <c r="F28" s="90"/>
      <c r="G28" s="90"/>
      <c r="H28" s="90"/>
      <c r="I28" s="90"/>
      <c r="J28" s="90"/>
      <c r="K28" s="91"/>
      <c r="L28" s="24"/>
    </row>
    <row r="29" spans="2:16">
      <c r="B29" s="55"/>
    </row>
    <row r="30" spans="2:16">
      <c r="B30" s="81" t="s">
        <v>34</v>
      </c>
      <c r="C30" s="85"/>
      <c r="D30" s="85"/>
      <c r="E30" s="85"/>
      <c r="F30" s="85"/>
      <c r="G30" s="85"/>
      <c r="H30" s="85"/>
      <c r="I30" s="85"/>
      <c r="J30" s="85"/>
      <c r="K30" s="85"/>
    </row>
    <row r="32" spans="2:16">
      <c r="B32" s="86" t="s">
        <v>23</v>
      </c>
    </row>
  </sheetData>
  <sheetProtection sheet="1" objects="1" scenarios="1" selectLockedCells="1"/>
  <mergeCells count="4">
    <mergeCell ref="I3:K3"/>
    <mergeCell ref="C7:F7"/>
    <mergeCell ref="C28:K28"/>
    <mergeCell ref="I7:I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4" ma:contentTypeDescription="Create a new document." ma:contentTypeScope="" ma:versionID="d94d41d6ee3f48ca141899afa3775694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0c9fcca9365a62383e7f0a42eed93555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0a41dab9-c328-4c1e-b0eb-880d435cf83a"/>
    <ds:schemaRef ds:uri="http://schemas.openxmlformats.org/package/2006/metadata/core-properties"/>
    <ds:schemaRef ds:uri="a19a5040-ebfd-45d9-9c5e-34b64ba6cc0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DC88F79-711F-4E9B-8C9E-5A21C9D5D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2022-05-02T06:44:57Z</cp:lastPrinted>
  <dcterms:created xsi:type="dcterms:W3CDTF">2020-05-08T06:27:30Z</dcterms:created>
  <dcterms:modified xsi:type="dcterms:W3CDTF">2022-11-23T13:52:25Z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